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torey\Desktop\"/>
    </mc:Choice>
  </mc:AlternateContent>
  <xr:revisionPtr revIDLastSave="0" documentId="13_ncr:1_{AFD968B2-D83D-4EC0-9CCE-B7A5339DC93D}" xr6:coauthVersionLast="47" xr6:coauthVersionMax="47" xr10:uidLastSave="{00000000-0000-0000-0000-000000000000}"/>
  <bookViews>
    <workbookView xWindow="-28920" yWindow="-1425" windowWidth="29040" windowHeight="15720" xr2:uid="{00000000-000D-0000-FFFF-FFFF00000000}"/>
  </bookViews>
  <sheets>
    <sheet name="Student_Cost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B19" i="3" l="1"/>
  <c r="B20" i="3" l="1"/>
  <c r="B27" i="3" s="1"/>
  <c r="B22" i="3" l="1"/>
  <c r="B25" i="3" s="1"/>
  <c r="B21" i="3"/>
  <c r="B15" i="3"/>
  <c r="B28" i="3" l="1"/>
  <c r="D2" i="3" s="1"/>
  <c r="D4" i="3" l="1"/>
  <c r="D3" i="3"/>
  <c r="D5" i="3" l="1"/>
  <c r="D8" i="3" s="1"/>
  <c r="D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Storch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Equivalency of annual paid time: 
4% 2 weeks
6% 3 weeks
8% 4 weeks
</t>
        </r>
      </text>
    </comment>
  </commentList>
</comments>
</file>

<file path=xl/sharedStrings.xml><?xml version="1.0" encoding="utf-8"?>
<sst xmlns="http://schemas.openxmlformats.org/spreadsheetml/2006/main" count="28" uniqueCount="27">
  <si>
    <t>Total Remuneration</t>
  </si>
  <si>
    <t>Total Budget Required</t>
  </si>
  <si>
    <t>Hourly Rate of Pay</t>
  </si>
  <si>
    <t>Hours per week</t>
  </si>
  <si>
    <t>Weekly pay</t>
  </si>
  <si>
    <t>Number of contract weeks</t>
  </si>
  <si>
    <t>Total Salary</t>
  </si>
  <si>
    <t>Vacation Pay (2% per week)</t>
  </si>
  <si>
    <t>*Salary Calculator for Term</t>
  </si>
  <si>
    <t>Plus employer costs:</t>
  </si>
  <si>
    <t>Salary</t>
  </si>
  <si>
    <t xml:space="preserve">Enter total term salary if known, otherwise use salary calculator below*. </t>
  </si>
  <si>
    <t>Statutory Benefits (WCB/EI/CPP/EHT)</t>
  </si>
  <si>
    <t>Start Date</t>
  </si>
  <si>
    <t>YYYY-MM-DD</t>
  </si>
  <si>
    <t>End Date</t>
  </si>
  <si>
    <t># of Hours Per Week</t>
  </si>
  <si>
    <t>Total # of Work Days</t>
  </si>
  <si>
    <t>Total # of Weeks</t>
  </si>
  <si>
    <t>Total # of Pay Periods</t>
  </si>
  <si>
    <t>Total Contract Hours</t>
  </si>
  <si>
    <t>Rate of Pay</t>
  </si>
  <si>
    <t>Total Contract Salary</t>
  </si>
  <si>
    <t>Statutory Holiday Pay (Hourly Employees)</t>
  </si>
  <si>
    <t>Y</t>
  </si>
  <si>
    <r>
      <t>Enter "</t>
    </r>
    <r>
      <rPr>
        <b/>
        <i/>
        <sz val="11"/>
        <color theme="1"/>
        <rFont val="Calibri"/>
        <family val="2"/>
        <scheme val="minor"/>
      </rPr>
      <t>Y</t>
    </r>
    <r>
      <rPr>
        <i/>
        <sz val="11"/>
        <color theme="1"/>
        <rFont val="Calibri"/>
        <family val="2"/>
        <scheme val="minor"/>
      </rPr>
      <t xml:space="preserve">" for </t>
    </r>
    <r>
      <rPr>
        <b/>
        <i/>
        <sz val="11"/>
        <color theme="1"/>
        <rFont val="Calibri"/>
        <family val="2"/>
        <scheme val="minor"/>
      </rPr>
      <t>Hourly</t>
    </r>
    <r>
      <rPr>
        <i/>
        <sz val="11"/>
        <color theme="1"/>
        <rFont val="Calibri"/>
        <family val="2"/>
        <scheme val="minor"/>
      </rPr>
      <t xml:space="preserve"> employees and "</t>
    </r>
    <r>
      <rPr>
        <b/>
        <i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 xml:space="preserve">" for </t>
    </r>
    <r>
      <rPr>
        <b/>
        <i/>
        <sz val="11"/>
        <color theme="1"/>
        <rFont val="Calibri"/>
        <family val="2"/>
        <scheme val="minor"/>
      </rPr>
      <t xml:space="preserve">salaried </t>
    </r>
  </si>
  <si>
    <t>Minimum Wage - $17.40 (effective June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</si>
</sst>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%"/>
    <numFmt numFmtId="165" formatCode="#,##0.00000"/>
    <numFmt numFmtId="166" formatCode="yyyy/mm/dd;@"/>
    <numFmt numFmtId="167" formatCode="0.0%"/>
    <numFmt numFmtId="168" formatCode="0.0000000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9BF5E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0" applyNumberFormat="1"/>
    <xf numFmtId="0" fontId="0" fillId="0" borderId="4" xfId="0" applyBorder="1"/>
    <xf numFmtId="0" fontId="1" fillId="0" borderId="0" xfId="0" applyFont="1" applyAlignment="1">
      <alignment horizontal="right"/>
    </xf>
    <xf numFmtId="4" fontId="0" fillId="0" borderId="3" xfId="0" applyNumberFormat="1" applyBorder="1"/>
    <xf numFmtId="4" fontId="0" fillId="0" borderId="2" xfId="0" applyNumberFormat="1" applyBorder="1"/>
    <xf numFmtId="4" fontId="0" fillId="0" borderId="0" xfId="0" applyNumberFormat="1"/>
    <xf numFmtId="0" fontId="4" fillId="0" borderId="0" xfId="0" applyFont="1"/>
    <xf numFmtId="4" fontId="0" fillId="0" borderId="1" xfId="0" applyNumberFormat="1" applyBorder="1" applyProtection="1">
      <protection locked="0"/>
    </xf>
    <xf numFmtId="0" fontId="0" fillId="2" borderId="0" xfId="0" applyFill="1"/>
    <xf numFmtId="4" fontId="0" fillId="2" borderId="0" xfId="0" applyNumberFormat="1" applyFill="1"/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0" fillId="0" borderId="5" xfId="0" applyBorder="1"/>
    <xf numFmtId="0" fontId="4" fillId="0" borderId="7" xfId="0" applyFont="1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2" fontId="0" fillId="0" borderId="12" xfId="0" applyNumberFormat="1" applyBorder="1" applyProtection="1">
      <protection locked="0"/>
    </xf>
    <xf numFmtId="44" fontId="8" fillId="0" borderId="12" xfId="0" applyNumberFormat="1" applyFont="1" applyBorder="1" applyProtection="1">
      <protection locked="0"/>
    </xf>
    <xf numFmtId="0" fontId="0" fillId="0" borderId="13" xfId="0" applyBorder="1"/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166" fontId="0" fillId="3" borderId="9" xfId="0" applyNumberFormat="1" applyFill="1" applyBorder="1" applyProtection="1">
      <protection locked="0"/>
    </xf>
    <xf numFmtId="9" fontId="0" fillId="0" borderId="0" xfId="0" applyNumberFormat="1" applyProtection="1">
      <protection locked="0"/>
    </xf>
    <xf numFmtId="2" fontId="0" fillId="0" borderId="4" xfId="0" applyNumberFormat="1" applyBorder="1" applyProtection="1">
      <protection locked="0"/>
    </xf>
    <xf numFmtId="1" fontId="0" fillId="6" borderId="0" xfId="0" applyNumberForma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1" applyNumberFormat="1" applyFont="1"/>
    <xf numFmtId="168" fontId="0" fillId="0" borderId="0" xfId="0" applyNumberFormat="1"/>
    <xf numFmtId="4" fontId="0" fillId="0" borderId="8" xfId="0" applyNumberFormat="1" applyBorder="1"/>
    <xf numFmtId="0" fontId="0" fillId="0" borderId="15" xfId="0" applyBorder="1"/>
    <xf numFmtId="165" fontId="0" fillId="5" borderId="0" xfId="0" applyNumberFormat="1" applyFill="1" applyProtection="1">
      <protection locked="0"/>
    </xf>
    <xf numFmtId="0" fontId="5" fillId="0" borderId="0" xfId="0" applyFont="1"/>
    <xf numFmtId="0" fontId="0" fillId="0" borderId="16" xfId="0" applyBorder="1"/>
    <xf numFmtId="1" fontId="0" fillId="4" borderId="0" xfId="0" applyNumberFormat="1" applyFill="1" applyProtection="1">
      <protection locked="0"/>
    </xf>
    <xf numFmtId="0" fontId="6" fillId="0" borderId="17" xfId="0" applyFont="1" applyBorder="1"/>
    <xf numFmtId="0" fontId="6" fillId="0" borderId="5" xfId="0" applyFont="1" applyBorder="1"/>
    <xf numFmtId="166" fontId="0" fillId="3" borderId="0" xfId="0" applyNumberFormat="1" applyFill="1" applyProtection="1">
      <protection locked="0"/>
    </xf>
    <xf numFmtId="0" fontId="7" fillId="0" borderId="5" xfId="0" applyFont="1" applyBorder="1"/>
    <xf numFmtId="0" fontId="7" fillId="0" borderId="0" xfId="0" applyFont="1"/>
    <xf numFmtId="0" fontId="8" fillId="0" borderId="5" xfId="0" applyFont="1" applyBorder="1"/>
    <xf numFmtId="0" fontId="6" fillId="0" borderId="0" xfId="0" applyFont="1"/>
    <xf numFmtId="0" fontId="9" fillId="0" borderId="5" xfId="0" applyFont="1" applyBorder="1"/>
    <xf numFmtId="44" fontId="9" fillId="0" borderId="0" xfId="0" applyNumberFormat="1" applyFont="1"/>
    <xf numFmtId="0" fontId="0" fillId="0" borderId="18" xfId="0" applyBorder="1"/>
    <xf numFmtId="4" fontId="0" fillId="0" borderId="4" xfId="0" applyNumberFormat="1" applyBorder="1"/>
    <xf numFmtId="0" fontId="0" fillId="0" borderId="19" xfId="0" applyBorder="1"/>
    <xf numFmtId="0" fontId="7" fillId="0" borderId="18" xfId="0" applyFont="1" applyBorder="1"/>
    <xf numFmtId="0" fontId="7" fillId="0" borderId="13" xfId="0" applyFont="1" applyBorder="1"/>
    <xf numFmtId="0" fontId="0" fillId="0" borderId="14" xfId="0" applyBorder="1"/>
    <xf numFmtId="0" fontId="5" fillId="0" borderId="0" xfId="0" applyFont="1"/>
    <xf numFmtId="0" fontId="5" fillId="0" borderId="16" xfId="0" applyFont="1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5" fillId="0" borderId="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59BF5E"/>
      <color rgb="FF6A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</xdr:row>
      <xdr:rowOff>9525</xdr:rowOff>
    </xdr:from>
    <xdr:to>
      <xdr:col>18</xdr:col>
      <xdr:colOff>66675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BDACD5-3ECD-4595-BB86-16891AEB97A0}"/>
            </a:ext>
          </a:extLst>
        </xdr:cNvPr>
        <xdr:cNvSpPr txBox="1"/>
      </xdr:nvSpPr>
      <xdr:spPr>
        <a:xfrm>
          <a:off x="8867775" y="438150"/>
          <a:ext cx="4505325" cy="554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Step-by-Step Guide</a:t>
          </a:r>
        </a:p>
        <a:p>
          <a:endParaRPr lang="en-US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this form for term contracts equal to or greater than 2 months but less than 6 months.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Salary (annualized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If the total term salary is known, enter the value in cell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D3</a:t>
          </a:r>
          <a:endParaRPr lang="en-US" b="1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term is Hourly fill in </a:t>
          </a:r>
          <a:r>
            <a:rPr lang="en-US" sz="1100" b="1" baseline="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C5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Purple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Cell)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with "Y" and "N" if Salaried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If the total term salary is unknown, use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*Salary Calculator for Term </a:t>
          </a:r>
          <a:endParaRPr lang="en-US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*Salary Calculator for Term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the Hourly Rate of Pay in the </a:t>
          </a:r>
          <a:r>
            <a:rPr lang="en-US" sz="11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green</a:t>
          </a:r>
          <a:r>
            <a:rPr lang="en-US" sz="1100" b="0" baseline="0">
              <a:solidFill>
                <a:srgbClr val="59BF5E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Enter the Hours per week in the</a:t>
          </a:r>
          <a:r>
            <a:rPr lang="en-US" sz="11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 orange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Enter the Start Date and End Date in the </a:t>
          </a:r>
          <a:r>
            <a:rPr lang="en-US" sz="1100" b="1" baseline="0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pink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cells</a:t>
          </a:r>
        </a:p>
        <a:p>
          <a:endParaRPr lang="en-US" b="0">
            <a:effectLst/>
          </a:endParaRPr>
        </a:p>
        <a:p>
          <a:r>
            <a:rPr lang="en-US" sz="1100"/>
            <a:t>Fill the rest of the applicable</a:t>
          </a:r>
          <a:r>
            <a:rPr lang="en-US" sz="1100" baseline="0"/>
            <a:t> information: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E34" sqref="E34"/>
    </sheetView>
  </sheetViews>
  <sheetFormatPr defaultRowHeight="14.5" x14ac:dyDescent="0.35"/>
  <cols>
    <col min="1" max="1" width="37.81640625" customWidth="1"/>
    <col min="2" max="2" width="11.7265625" customWidth="1"/>
    <col min="3" max="3" width="8.81640625" customWidth="1"/>
    <col min="4" max="4" width="11.1796875" customWidth="1"/>
    <col min="6" max="6" width="11.1796875" customWidth="1"/>
  </cols>
  <sheetData>
    <row r="1" spans="1:11" x14ac:dyDescent="0.35">
      <c r="D1" s="3"/>
    </row>
    <row r="2" spans="1:11" x14ac:dyDescent="0.35">
      <c r="A2" s="7" t="s">
        <v>10</v>
      </c>
      <c r="B2" s="6"/>
      <c r="D2" s="8">
        <f>B28</f>
        <v>0</v>
      </c>
      <c r="E2" s="57" t="s">
        <v>11</v>
      </c>
      <c r="F2" s="51"/>
      <c r="G2" s="51"/>
      <c r="H2" s="51"/>
      <c r="I2" s="51"/>
      <c r="J2" s="51"/>
      <c r="K2" s="51"/>
    </row>
    <row r="3" spans="1:11" x14ac:dyDescent="0.35">
      <c r="A3" t="s">
        <v>7</v>
      </c>
      <c r="B3" s="24">
        <v>0.04</v>
      </c>
      <c r="C3" s="1"/>
      <c r="D3" s="5">
        <f>ROUND(D2*B3,2)</f>
        <v>0</v>
      </c>
    </row>
    <row r="4" spans="1:11" x14ac:dyDescent="0.35">
      <c r="A4" t="s">
        <v>23</v>
      </c>
      <c r="B4" s="28">
        <v>0.05</v>
      </c>
      <c r="C4" s="26" t="s">
        <v>24</v>
      </c>
      <c r="D4" s="4">
        <f>IF(C4="N",0,IF(C4="Y",ROUND(B4*D2,2),0))</f>
        <v>0</v>
      </c>
      <c r="E4" s="57" t="s">
        <v>25</v>
      </c>
      <c r="F4" s="51"/>
      <c r="G4" s="51"/>
      <c r="H4" s="51"/>
      <c r="I4" s="51"/>
    </row>
    <row r="5" spans="1:11" x14ac:dyDescent="0.35">
      <c r="A5" s="9" t="s">
        <v>0</v>
      </c>
      <c r="B5" s="10"/>
      <c r="C5" s="9"/>
      <c r="D5" s="11">
        <f>D2+D3+D4</f>
        <v>0</v>
      </c>
    </row>
    <row r="6" spans="1:11" x14ac:dyDescent="0.35">
      <c r="B6" s="6"/>
      <c r="D6" s="5"/>
    </row>
    <row r="7" spans="1:11" x14ac:dyDescent="0.35">
      <c r="A7" s="7" t="s">
        <v>9</v>
      </c>
      <c r="B7" s="6"/>
      <c r="D7" s="5"/>
    </row>
    <row r="8" spans="1:11" x14ac:dyDescent="0.35">
      <c r="A8" t="s">
        <v>12</v>
      </c>
      <c r="B8" s="27">
        <f>5.95%+2.296%+1.95%+0.33%</f>
        <v>0.10526000000000001</v>
      </c>
      <c r="D8" s="5">
        <f>ROUND(D5*B8,2)</f>
        <v>0</v>
      </c>
    </row>
    <row r="9" spans="1:11" x14ac:dyDescent="0.35">
      <c r="B9" s="6"/>
      <c r="D9" s="5"/>
    </row>
    <row r="10" spans="1:11" x14ac:dyDescent="0.35">
      <c r="A10" s="9" t="s">
        <v>1</v>
      </c>
      <c r="B10" s="10"/>
      <c r="C10" s="9"/>
      <c r="D10" s="12">
        <f>D5+D8</f>
        <v>0</v>
      </c>
      <c r="F10" s="29"/>
      <c r="G10" s="29"/>
    </row>
    <row r="11" spans="1:11" x14ac:dyDescent="0.35">
      <c r="B11" s="6"/>
      <c r="D11" s="15"/>
    </row>
    <row r="12" spans="1:11" x14ac:dyDescent="0.35">
      <c r="A12" s="14" t="s">
        <v>8</v>
      </c>
      <c r="B12" s="30"/>
      <c r="C12" s="15"/>
      <c r="D12" s="30"/>
      <c r="E12" s="15"/>
      <c r="F12" s="15"/>
      <c r="G12" s="31"/>
    </row>
    <row r="13" spans="1:11" x14ac:dyDescent="0.35">
      <c r="A13" s="13" t="s">
        <v>2</v>
      </c>
      <c r="B13" s="32">
        <v>0</v>
      </c>
      <c r="C13" s="51" t="s">
        <v>26</v>
      </c>
      <c r="D13" s="51"/>
      <c r="E13" s="51"/>
      <c r="F13" s="51"/>
      <c r="G13" s="52"/>
    </row>
    <row r="14" spans="1:11" x14ac:dyDescent="0.35">
      <c r="A14" s="13" t="s">
        <v>3</v>
      </c>
      <c r="B14" s="35">
        <v>0</v>
      </c>
      <c r="C14" s="33"/>
      <c r="D14" s="6"/>
      <c r="G14" s="34"/>
    </row>
    <row r="15" spans="1:11" ht="15" thickBot="1" x14ac:dyDescent="0.4">
      <c r="A15" s="13" t="s">
        <v>4</v>
      </c>
      <c r="B15" s="6">
        <f>PRODUCT(B13:B14)</f>
        <v>0</v>
      </c>
      <c r="D15" s="6"/>
      <c r="G15" s="34"/>
    </row>
    <row r="16" spans="1:11" ht="15.5" x14ac:dyDescent="0.35">
      <c r="A16" s="36" t="s">
        <v>13</v>
      </c>
      <c r="B16" s="23">
        <v>36161</v>
      </c>
      <c r="C16" s="53" t="s">
        <v>14</v>
      </c>
      <c r="D16" s="54"/>
      <c r="G16" s="34"/>
    </row>
    <row r="17" spans="1:7" ht="15.5" x14ac:dyDescent="0.35">
      <c r="A17" s="37" t="s">
        <v>15</v>
      </c>
      <c r="B17" s="38">
        <v>36161</v>
      </c>
      <c r="C17" s="55" t="s">
        <v>14</v>
      </c>
      <c r="D17" s="56"/>
      <c r="G17" s="34"/>
    </row>
    <row r="18" spans="1:7" ht="16" hidden="1" thickBot="1" x14ac:dyDescent="0.4">
      <c r="A18" s="37" t="s">
        <v>16</v>
      </c>
      <c r="B18" s="18">
        <v>0</v>
      </c>
      <c r="D18" s="17"/>
      <c r="G18" s="34"/>
    </row>
    <row r="19" spans="1:7" ht="15.5" hidden="1" x14ac:dyDescent="0.35">
      <c r="A19" s="39" t="s">
        <v>17</v>
      </c>
      <c r="B19" s="40">
        <f>NETWORKDAYS(B16,B17)</f>
        <v>1</v>
      </c>
      <c r="D19" s="17"/>
      <c r="G19" s="34"/>
    </row>
    <row r="20" spans="1:7" ht="15.5" x14ac:dyDescent="0.35">
      <c r="A20" s="39" t="s">
        <v>18</v>
      </c>
      <c r="B20" s="40">
        <f>B19/5</f>
        <v>0.2</v>
      </c>
      <c r="D20" s="17"/>
      <c r="G20" s="34"/>
    </row>
    <row r="21" spans="1:7" ht="16" thickBot="1" x14ac:dyDescent="0.4">
      <c r="A21" s="48" t="s">
        <v>19</v>
      </c>
      <c r="B21" s="49">
        <f>B20/2</f>
        <v>0.1</v>
      </c>
      <c r="C21" s="20"/>
      <c r="D21" s="50"/>
      <c r="G21" s="34"/>
    </row>
    <row r="22" spans="1:7" ht="15.5" hidden="1" x14ac:dyDescent="0.35">
      <c r="A22" s="39" t="s">
        <v>20</v>
      </c>
      <c r="B22" s="40">
        <f>B20*B18</f>
        <v>0</v>
      </c>
      <c r="D22" s="17"/>
      <c r="G22" s="34"/>
    </row>
    <row r="23" spans="1:7" hidden="1" x14ac:dyDescent="0.35">
      <c r="A23" s="13"/>
      <c r="D23" s="17"/>
      <c r="G23" s="34"/>
    </row>
    <row r="24" spans="1:7" ht="16" hidden="1" thickBot="1" x14ac:dyDescent="0.4">
      <c r="A24" s="41" t="s">
        <v>21</v>
      </c>
      <c r="B24" s="19">
        <v>0</v>
      </c>
      <c r="C24" s="42"/>
      <c r="D24" s="21"/>
      <c r="G24" s="34"/>
    </row>
    <row r="25" spans="1:7" ht="15.5" hidden="1" x14ac:dyDescent="0.35">
      <c r="A25" s="43" t="s">
        <v>22</v>
      </c>
      <c r="B25" s="44">
        <f>B24*B22</f>
        <v>0</v>
      </c>
      <c r="D25" s="21"/>
      <c r="G25" s="34"/>
    </row>
    <row r="26" spans="1:7" ht="15" hidden="1" thickBot="1" x14ac:dyDescent="0.4">
      <c r="A26" s="45"/>
      <c r="B26" s="20"/>
      <c r="C26" s="20"/>
      <c r="D26" s="22"/>
      <c r="G26" s="34"/>
    </row>
    <row r="27" spans="1:7" hidden="1" x14ac:dyDescent="0.35">
      <c r="A27" s="13" t="s">
        <v>5</v>
      </c>
      <c r="B27" s="25">
        <f>B20</f>
        <v>0.2</v>
      </c>
      <c r="D27" s="6"/>
      <c r="G27" s="34"/>
    </row>
    <row r="28" spans="1:7" x14ac:dyDescent="0.35">
      <c r="A28" s="16" t="s">
        <v>6</v>
      </c>
      <c r="B28" s="46">
        <f>B15*B27</f>
        <v>0</v>
      </c>
      <c r="C28" s="2"/>
      <c r="D28" s="46"/>
      <c r="E28" s="2"/>
      <c r="F28" s="2"/>
      <c r="G28" s="47"/>
    </row>
    <row r="29" spans="1:7" x14ac:dyDescent="0.35">
      <c r="B29" s="6"/>
    </row>
  </sheetData>
  <mergeCells count="5">
    <mergeCell ref="C13:G13"/>
    <mergeCell ref="C16:D16"/>
    <mergeCell ref="C17:D17"/>
    <mergeCell ref="E2:K2"/>
    <mergeCell ref="E4:I4"/>
  </mergeCells>
  <pageMargins left="0.7" right="0.7" top="0.75" bottom="0.75" header="0.3" footer="0.3"/>
  <pageSetup scale="8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Student_Costing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UNBC</dc:creator>
  <cp:lastModifiedBy>Sara Storey</cp:lastModifiedBy>
  <cp:lastPrinted>2021-02-22T19:36:59Z</cp:lastPrinted>
  <dcterms:created xsi:type="dcterms:W3CDTF">2010-04-13T17:50:42Z</dcterms:created>
  <dcterms:modified xsi:type="dcterms:W3CDTF">2025-02-07T23:10:12Z</dcterms:modified>
</cp:coreProperties>
</file>